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emeskalna\Downloads\"/>
    </mc:Choice>
  </mc:AlternateContent>
  <xr:revisionPtr revIDLastSave="0" documentId="13_ncr:1_{AC02F35D-F10B-454A-A034-3C7951427FED}" xr6:coauthVersionLast="47" xr6:coauthVersionMax="47" xr10:uidLastSave="{00000000-0000-0000-0000-000000000000}"/>
  <bookViews>
    <workbookView xWindow="-120" yWindow="-120" windowWidth="29040" windowHeight="15720" xr2:uid="{C917B191-51D2-4C71-A648-B427184A09AC}"/>
  </bookViews>
  <sheets>
    <sheet name="tabula" sheetId="1" r:id="rId1"/>
    <sheet name="izveln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13" i="1" l="1"/>
  <c r="L8" i="1"/>
  <c r="L10" i="1"/>
  <c r="L28" i="1"/>
  <c r="L27" i="1"/>
  <c r="L26" i="1"/>
  <c r="L25" i="1"/>
  <c r="H25" i="1"/>
  <c r="L24" i="1" l="1"/>
  <c r="I24" i="1"/>
  <c r="H24" i="1"/>
  <c r="K24" i="1"/>
  <c r="L23" i="1"/>
  <c r="L21" i="1"/>
  <c r="L20" i="1"/>
  <c r="L19" i="1"/>
  <c r="L18" i="1"/>
  <c r="L17" i="1"/>
  <c r="H17" i="1"/>
  <c r="L15" i="1"/>
  <c r="L14" i="1" l="1"/>
  <c r="L12" i="1"/>
  <c r="L11" i="1"/>
  <c r="H10" i="1" l="1"/>
  <c r="L9" i="1"/>
  <c r="L7" i="1"/>
  <c r="L6" i="1"/>
  <c r="L5" i="1"/>
</calcChain>
</file>

<file path=xl/sharedStrings.xml><?xml version="1.0" encoding="utf-8"?>
<sst xmlns="http://schemas.openxmlformats.org/spreadsheetml/2006/main" count="209" uniqueCount="67">
  <si>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</si>
  <si>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</si>
  <si>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</si>
  <si>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</si>
  <si>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</si>
  <si>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</si>
  <si>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</si>
  <si>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</si>
  <si>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</si>
  <si>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</si>
  <si>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</si>
  <si>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</si>
  <si>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</si>
  <si>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</si>
  <si>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</si>
  <si>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</si>
  <si>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</si>
  <si>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</si>
  <si>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</si>
  <si>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</si>
  <si>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</si>
  <si>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</si>
  <si>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</si>
  <si>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</si>
  <si>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</si>
  <si>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</si>
  <si>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</si>
  <si>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</si>
  <si>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</si>
  <si>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</si>
  <si>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</si>
  <si>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</si>
  <si>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</si>
  <si>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</si>
  <si>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</si>
  <si>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</si>
  <si>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</si>
  <si>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</si>
  <si>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</si>
  <si>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</si>
  <si>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Janvāris</t>
  </si>
  <si>
    <t>Februāris</t>
  </si>
  <si>
    <t>Marts</t>
  </si>
  <si>
    <t>4</t>
  </si>
  <si>
    <t>3</t>
  </si>
  <si>
    <t>2</t>
  </si>
  <si>
    <t>8</t>
  </si>
  <si>
    <t>5</t>
  </si>
  <si>
    <t>Beļģija</t>
  </si>
  <si>
    <t>Luksemburga</t>
  </si>
  <si>
    <t>Beļģija, Brisele</t>
  </si>
  <si>
    <t>ASV, Ņujorka</t>
  </si>
  <si>
    <t>Francija, Parīze</t>
  </si>
  <si>
    <t>Spānija, Madride</t>
  </si>
  <si>
    <t>Šveice, Ženēva</t>
  </si>
  <si>
    <t>Ekonomiskā</t>
  </si>
  <si>
    <t>Valsts pamatbudžets, Citu Eiropas Savienības politiku instrumentu projektu un pasākumu īstenošana</t>
  </si>
  <si>
    <t>Valsts pamatbudžets, Eiropas Savienības institūcijas finansējums</t>
  </si>
  <si>
    <t>Dalība Eiropas Komisijas komitejas sanāksmē</t>
  </si>
  <si>
    <t>Dalība Ekonomiskās sadarbības un attīstības organizācijas (OECD) un Apvienoto Nāciju Organizācijas (ANO) sanāksmē</t>
  </si>
  <si>
    <t>Daļas vadītājs</t>
  </si>
  <si>
    <t>Priekšnieks</t>
  </si>
  <si>
    <t>Eksperts</t>
  </si>
  <si>
    <t>Departamenta direktors</t>
  </si>
  <si>
    <t>Vecākais eksperts</t>
  </si>
  <si>
    <t>Departamenta direktora vietnieks</t>
  </si>
  <si>
    <t>Priekšnieka vietnieks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</si>
</sst>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2" fillId="0" borderId="12" xfId="0" applyFont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L28"/>
  <sheetViews>
    <sheetView tabSelected="1" zoomScale="80" zoomScaleNormal="80" workbookViewId="0">
      <pane ySplit="4" topLeftCell="A5" activePane="bottomLeft" state="frozen"/>
      <selection pane="bottomLeft" activeCell="H5" sqref="H5"/>
    </sheetView>
  </sheetViews>
  <sheetFormatPr defaultRowHeight="15" x14ac:dyDescent="0.25"/>
  <cols>
    <col min="1" max="1" width="9.140625" style="5"/>
    <col min="2" max="2" width="29.42578125" style="25" customWidth="1"/>
    <col min="3" max="3" width="13.85546875" style="5" customWidth="1"/>
    <col min="4" max="4" width="9.140625" style="5"/>
    <col min="5" max="5" width="16.42578125" style="5" customWidth="1"/>
    <col min="6" max="6" width="33.85546875" style="5" customWidth="1"/>
    <col min="7" max="7" width="19.42578125" style="5" customWidth="1"/>
    <col min="8" max="8" width="13" style="5" customWidth="1"/>
    <col min="9" max="9" width="11.5703125" style="5" customWidth="1"/>
    <col min="10" max="10" width="15.85546875" style="5" customWidth="1"/>
    <col min="11" max="11" width="10.5703125" style="5" customWidth="1"/>
    <col min="12" max="12" width="13.5703125" style="5" customWidth="1"/>
  </cols>
  <sheetData>
    <row r="2" spans="1:12" ht="18.75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4" spans="1:12" ht="58.5" thickBot="1" x14ac:dyDescent="0.3">
      <c r="A4" s="6" t="s">
        <v>1</v>
      </c>
      <c r="B4" s="20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7" t="s">
        <v>9</v>
      </c>
      <c r="J4" s="7" t="s">
        <v>10</v>
      </c>
      <c r="K4" s="6" t="s">
        <v>11</v>
      </c>
      <c r="L4" s="8" t="s">
        <v>12</v>
      </c>
    </row>
    <row r="5" spans="1:12" ht="32.25" thickBot="1" x14ac:dyDescent="0.3">
      <c r="A5" s="9">
        <v>1</v>
      </c>
      <c r="B5" s="21" t="s">
        <v>63</v>
      </c>
      <c r="C5" s="10" t="s">
        <v>40</v>
      </c>
      <c r="D5" s="10" t="s">
        <v>43</v>
      </c>
      <c r="E5" s="10" t="s">
        <v>50</v>
      </c>
      <c r="F5" s="10" t="s">
        <v>21</v>
      </c>
      <c r="G5" s="10" t="s">
        <v>39</v>
      </c>
      <c r="H5" s="17">
        <v>511.92</v>
      </c>
      <c r="I5" s="17">
        <v>427</v>
      </c>
      <c r="J5" s="10" t="s">
        <v>55</v>
      </c>
      <c r="K5" s="17">
        <v>240</v>
      </c>
      <c r="L5" s="17">
        <f>19.95+11+13.2</f>
        <v>44.15</v>
      </c>
    </row>
    <row r="6" spans="1:12" ht="32.25" thickBot="1" x14ac:dyDescent="0.3">
      <c r="A6" s="11">
        <v>2</v>
      </c>
      <c r="B6" s="22" t="s">
        <v>64</v>
      </c>
      <c r="C6" s="11" t="s">
        <v>41</v>
      </c>
      <c r="D6" s="11" t="s">
        <v>43</v>
      </c>
      <c r="E6" s="11" t="s">
        <v>49</v>
      </c>
      <c r="F6" s="12" t="s">
        <v>14</v>
      </c>
      <c r="G6" s="10" t="s">
        <v>39</v>
      </c>
      <c r="H6" s="17">
        <v>553.5</v>
      </c>
      <c r="I6" s="17">
        <v>560.29</v>
      </c>
      <c r="J6" s="10" t="s">
        <v>55</v>
      </c>
      <c r="K6" s="17">
        <v>240</v>
      </c>
      <c r="L6" s="18">
        <f>8.7+12.2+13.2</f>
        <v>34.099999999999994</v>
      </c>
    </row>
    <row r="7" spans="1:12" ht="79.5" thickBot="1" x14ac:dyDescent="0.3">
      <c r="A7" s="13">
        <v>3</v>
      </c>
      <c r="B7" s="23" t="s">
        <v>64</v>
      </c>
      <c r="C7" s="13" t="s">
        <v>41</v>
      </c>
      <c r="D7" s="13" t="s">
        <v>43</v>
      </c>
      <c r="E7" s="13" t="s">
        <v>49</v>
      </c>
      <c r="F7" s="14" t="s">
        <v>14</v>
      </c>
      <c r="G7" s="15" t="s">
        <v>57</v>
      </c>
      <c r="H7" s="16">
        <v>303</v>
      </c>
      <c r="I7" s="16">
        <v>515.29</v>
      </c>
      <c r="J7" s="15" t="s">
        <v>55</v>
      </c>
      <c r="K7" s="16">
        <v>240</v>
      </c>
      <c r="L7" s="19">
        <f>13.2+13.2</f>
        <v>26.4</v>
      </c>
    </row>
    <row r="8" spans="1:12" ht="79.5" thickBot="1" x14ac:dyDescent="0.3">
      <c r="A8" s="13">
        <v>4</v>
      </c>
      <c r="B8" s="24" t="s">
        <v>61</v>
      </c>
      <c r="C8" s="13" t="s">
        <v>41</v>
      </c>
      <c r="D8" s="13" t="s">
        <v>43</v>
      </c>
      <c r="E8" s="13" t="s">
        <v>49</v>
      </c>
      <c r="F8" s="14" t="s">
        <v>21</v>
      </c>
      <c r="G8" s="15" t="s">
        <v>57</v>
      </c>
      <c r="H8" s="16">
        <v>673.2</v>
      </c>
      <c r="I8" s="16">
        <v>427.72</v>
      </c>
      <c r="J8" s="15" t="s">
        <v>55</v>
      </c>
      <c r="K8" s="16">
        <v>240</v>
      </c>
      <c r="L8" s="19">
        <f>13.2+38+37.3</f>
        <v>88.5</v>
      </c>
    </row>
    <row r="9" spans="1:12" ht="32.25" thickBot="1" x14ac:dyDescent="0.3">
      <c r="A9" s="13">
        <v>5</v>
      </c>
      <c r="B9" s="24" t="s">
        <v>60</v>
      </c>
      <c r="C9" s="13" t="s">
        <v>41</v>
      </c>
      <c r="D9" s="13" t="s">
        <v>44</v>
      </c>
      <c r="E9" s="13" t="s">
        <v>49</v>
      </c>
      <c r="F9" s="14" t="s">
        <v>58</v>
      </c>
      <c r="G9" s="15" t="s">
        <v>39</v>
      </c>
      <c r="H9" s="16">
        <v>448.8</v>
      </c>
      <c r="I9" s="16">
        <v>427.72</v>
      </c>
      <c r="J9" s="15" t="s">
        <v>55</v>
      </c>
      <c r="K9" s="16">
        <v>180</v>
      </c>
      <c r="L9" s="19">
        <f>9.9+3</f>
        <v>12.9</v>
      </c>
    </row>
    <row r="10" spans="1:12" ht="111" thickBot="1" x14ac:dyDescent="0.3">
      <c r="A10" s="13">
        <v>6</v>
      </c>
      <c r="B10" s="24" t="s">
        <v>66</v>
      </c>
      <c r="C10" s="13" t="s">
        <v>41</v>
      </c>
      <c r="D10" s="13" t="s">
        <v>45</v>
      </c>
      <c r="E10" s="10" t="s">
        <v>50</v>
      </c>
      <c r="F10" s="14" t="s">
        <v>16</v>
      </c>
      <c r="G10" s="15" t="s">
        <v>56</v>
      </c>
      <c r="H10" s="16">
        <f>77.24+148</f>
        <v>225.24</v>
      </c>
      <c r="I10" s="16">
        <v>569</v>
      </c>
      <c r="J10" s="15" t="s">
        <v>55</v>
      </c>
      <c r="K10" s="16">
        <v>120</v>
      </c>
      <c r="L10" s="19">
        <f>66.59+11.2+11.2+89.86+6.6</f>
        <v>185.45000000000002</v>
      </c>
    </row>
    <row r="11" spans="1:12" ht="79.5" thickBot="1" x14ac:dyDescent="0.3">
      <c r="A11" s="13">
        <v>7</v>
      </c>
      <c r="B11" s="24" t="s">
        <v>63</v>
      </c>
      <c r="C11" s="13" t="s">
        <v>42</v>
      </c>
      <c r="D11" s="13" t="s">
        <v>43</v>
      </c>
      <c r="E11" s="13" t="s">
        <v>49</v>
      </c>
      <c r="F11" s="14" t="s">
        <v>14</v>
      </c>
      <c r="G11" s="15" t="s">
        <v>57</v>
      </c>
      <c r="H11" s="16">
        <v>437.4</v>
      </c>
      <c r="I11" s="16">
        <v>528.72</v>
      </c>
      <c r="J11" s="15" t="s">
        <v>55</v>
      </c>
      <c r="K11" s="16">
        <v>240</v>
      </c>
      <c r="L11" s="19">
        <f>13.2+28.99</f>
        <v>42.19</v>
      </c>
    </row>
    <row r="12" spans="1:12" ht="32.25" thickBot="1" x14ac:dyDescent="0.3">
      <c r="A12" s="13">
        <v>8</v>
      </c>
      <c r="B12" s="24" t="s">
        <v>60</v>
      </c>
      <c r="C12" s="13" t="s">
        <v>42</v>
      </c>
      <c r="D12" s="13" t="s">
        <v>46</v>
      </c>
      <c r="E12" s="13" t="s">
        <v>51</v>
      </c>
      <c r="F12" s="14" t="s">
        <v>13</v>
      </c>
      <c r="G12" s="15" t="s">
        <v>39</v>
      </c>
      <c r="H12" s="16">
        <v>1392</v>
      </c>
      <c r="I12" s="16">
        <v>2251.9899999999998</v>
      </c>
      <c r="J12" s="15" t="s">
        <v>55</v>
      </c>
      <c r="K12" s="16">
        <v>480</v>
      </c>
      <c r="L12" s="19">
        <f>25.9+169.17+52.8</f>
        <v>247.87</v>
      </c>
    </row>
    <row r="13" spans="1:12" ht="32.25" thickBot="1" x14ac:dyDescent="0.3">
      <c r="A13" s="13">
        <v>9</v>
      </c>
      <c r="B13" s="24" t="s">
        <v>61</v>
      </c>
      <c r="C13" s="13" t="s">
        <v>42</v>
      </c>
      <c r="D13" s="13" t="s">
        <v>46</v>
      </c>
      <c r="E13" s="13" t="s">
        <v>51</v>
      </c>
      <c r="F13" s="14" t="s">
        <v>13</v>
      </c>
      <c r="G13" s="15" t="s">
        <v>39</v>
      </c>
      <c r="H13" s="16">
        <v>1392</v>
      </c>
      <c r="I13" s="16">
        <v>2251.9899999999998</v>
      </c>
      <c r="J13" s="15" t="s">
        <v>55</v>
      </c>
      <c r="K13" s="16">
        <v>480</v>
      </c>
      <c r="L13" s="19">
        <f>52.8+96.71+250.28</f>
        <v>399.78999999999996</v>
      </c>
    </row>
    <row r="14" spans="1:12" ht="79.5" thickBot="1" x14ac:dyDescent="0.3">
      <c r="A14" s="13">
        <v>10</v>
      </c>
      <c r="B14" s="24" t="s">
        <v>62</v>
      </c>
      <c r="C14" s="13" t="s">
        <v>42</v>
      </c>
      <c r="D14" s="13" t="s">
        <v>44</v>
      </c>
      <c r="E14" s="13" t="s">
        <v>49</v>
      </c>
      <c r="F14" s="14" t="s">
        <v>14</v>
      </c>
      <c r="G14" s="15" t="s">
        <v>57</v>
      </c>
      <c r="H14" s="16">
        <v>448.8</v>
      </c>
      <c r="I14" s="16">
        <v>429.2</v>
      </c>
      <c r="J14" s="15" t="s">
        <v>55</v>
      </c>
      <c r="K14" s="16">
        <v>180</v>
      </c>
      <c r="L14" s="19">
        <f>13.69+14.69+9.9</f>
        <v>38.28</v>
      </c>
    </row>
    <row r="15" spans="1:12" ht="48" thickBot="1" x14ac:dyDescent="0.3">
      <c r="A15" s="13">
        <v>11</v>
      </c>
      <c r="B15" s="24" t="s">
        <v>62</v>
      </c>
      <c r="C15" s="13" t="s">
        <v>42</v>
      </c>
      <c r="D15" s="13" t="s">
        <v>43</v>
      </c>
      <c r="E15" s="13" t="s">
        <v>52</v>
      </c>
      <c r="F15" s="14" t="s">
        <v>18</v>
      </c>
      <c r="G15" s="15" t="s">
        <v>37</v>
      </c>
      <c r="H15" s="16">
        <v>703.9</v>
      </c>
      <c r="I15" s="16">
        <v>490.9</v>
      </c>
      <c r="J15" s="15" t="s">
        <v>55</v>
      </c>
      <c r="K15" s="16">
        <v>240</v>
      </c>
      <c r="L15" s="19">
        <f>4.5+13+2.5+13.2</f>
        <v>33.200000000000003</v>
      </c>
    </row>
    <row r="16" spans="1:12" ht="79.5" thickBot="1" x14ac:dyDescent="0.3">
      <c r="A16" s="13">
        <v>12</v>
      </c>
      <c r="B16" s="24" t="s">
        <v>62</v>
      </c>
      <c r="C16" s="13" t="s">
        <v>42</v>
      </c>
      <c r="D16" s="13" t="s">
        <v>43</v>
      </c>
      <c r="E16" s="13" t="s">
        <v>49</v>
      </c>
      <c r="F16" s="14" t="s">
        <v>14</v>
      </c>
      <c r="G16" s="15" t="s">
        <v>57</v>
      </c>
      <c r="H16" s="16">
        <v>486</v>
      </c>
      <c r="I16" s="16">
        <v>495.09</v>
      </c>
      <c r="J16" s="15" t="s">
        <v>55</v>
      </c>
      <c r="K16" s="16">
        <v>240</v>
      </c>
      <c r="L16" s="19">
        <v>12</v>
      </c>
    </row>
    <row r="17" spans="1:12" ht="32.25" thickBot="1" x14ac:dyDescent="0.3">
      <c r="A17" s="13">
        <v>13</v>
      </c>
      <c r="B17" s="24" t="s">
        <v>63</v>
      </c>
      <c r="C17" s="13" t="s">
        <v>42</v>
      </c>
      <c r="D17" s="13" t="s">
        <v>47</v>
      </c>
      <c r="E17" s="13" t="s">
        <v>50</v>
      </c>
      <c r="F17" s="14" t="s">
        <v>21</v>
      </c>
      <c r="G17" s="15" t="s">
        <v>39</v>
      </c>
      <c r="H17" s="16">
        <f>784.07</f>
        <v>784.07</v>
      </c>
      <c r="I17" s="16">
        <v>470</v>
      </c>
      <c r="J17" s="15" t="s">
        <v>55</v>
      </c>
      <c r="K17" s="16">
        <v>300</v>
      </c>
      <c r="L17" s="19">
        <f>16.96+16.5</f>
        <v>33.46</v>
      </c>
    </row>
    <row r="18" spans="1:12" ht="79.5" thickBot="1" x14ac:dyDescent="0.3">
      <c r="A18" s="13">
        <v>14</v>
      </c>
      <c r="B18" s="24" t="s">
        <v>64</v>
      </c>
      <c r="C18" s="13" t="s">
        <v>42</v>
      </c>
      <c r="D18" s="13" t="s">
        <v>44</v>
      </c>
      <c r="E18" s="13" t="s">
        <v>49</v>
      </c>
      <c r="F18" s="14" t="s">
        <v>14</v>
      </c>
      <c r="G18" s="15" t="s">
        <v>57</v>
      </c>
      <c r="H18" s="16">
        <v>438</v>
      </c>
      <c r="I18" s="16">
        <v>433.92</v>
      </c>
      <c r="J18" s="15" t="s">
        <v>55</v>
      </c>
      <c r="K18" s="16">
        <v>180</v>
      </c>
      <c r="L18" s="19">
        <f>17.3+9.9+9.9</f>
        <v>37.1</v>
      </c>
    </row>
    <row r="19" spans="1:12" ht="48" thickBot="1" x14ac:dyDescent="0.3">
      <c r="A19" s="13">
        <v>15</v>
      </c>
      <c r="B19" s="24" t="s">
        <v>62</v>
      </c>
      <c r="C19" s="13" t="s">
        <v>42</v>
      </c>
      <c r="D19" s="13" t="s">
        <v>43</v>
      </c>
      <c r="E19" s="13" t="s">
        <v>53</v>
      </c>
      <c r="F19" s="14" t="s">
        <v>24</v>
      </c>
      <c r="G19" s="15" t="s">
        <v>34</v>
      </c>
      <c r="H19" s="16">
        <v>351</v>
      </c>
      <c r="I19" s="16">
        <v>498.5</v>
      </c>
      <c r="J19" s="15" t="s">
        <v>55</v>
      </c>
      <c r="K19" s="16">
        <v>200</v>
      </c>
      <c r="L19" s="19">
        <f>27+26.6</f>
        <v>53.6</v>
      </c>
    </row>
    <row r="20" spans="1:12" ht="45" customHeight="1" thickBot="1" x14ac:dyDescent="0.3">
      <c r="A20" s="13">
        <v>16</v>
      </c>
      <c r="B20" s="24" t="s">
        <v>65</v>
      </c>
      <c r="C20" s="13" t="s">
        <v>42</v>
      </c>
      <c r="D20" s="13" t="s">
        <v>43</v>
      </c>
      <c r="E20" s="13" t="s">
        <v>53</v>
      </c>
      <c r="F20" s="14" t="s">
        <v>24</v>
      </c>
      <c r="G20" s="15" t="s">
        <v>34</v>
      </c>
      <c r="H20" s="16">
        <v>351</v>
      </c>
      <c r="I20" s="16">
        <v>498.5</v>
      </c>
      <c r="J20" s="15" t="s">
        <v>55</v>
      </c>
      <c r="K20" s="16">
        <v>200</v>
      </c>
      <c r="L20" s="19">
        <f>27+10.8+13.2</f>
        <v>51</v>
      </c>
    </row>
    <row r="21" spans="1:12" ht="79.5" thickBot="1" x14ac:dyDescent="0.3">
      <c r="A21" s="13">
        <v>17</v>
      </c>
      <c r="B21" s="24" t="s">
        <v>63</v>
      </c>
      <c r="C21" s="13" t="s">
        <v>42</v>
      </c>
      <c r="D21" s="13" t="s">
        <v>44</v>
      </c>
      <c r="E21" s="13" t="s">
        <v>49</v>
      </c>
      <c r="F21" s="14" t="s">
        <v>14</v>
      </c>
      <c r="G21" s="15" t="s">
        <v>57</v>
      </c>
      <c r="H21" s="16">
        <v>293.39999999999998</v>
      </c>
      <c r="I21" s="16">
        <v>392.91</v>
      </c>
      <c r="J21" s="15" t="s">
        <v>55</v>
      </c>
      <c r="K21" s="16">
        <v>180</v>
      </c>
      <c r="L21" s="19">
        <f>20.99+9.9</f>
        <v>30.89</v>
      </c>
    </row>
    <row r="22" spans="1:12" s="5" customFormat="1" ht="63.75" thickBot="1" x14ac:dyDescent="0.3">
      <c r="A22" s="13">
        <v>18</v>
      </c>
      <c r="B22" s="24" t="s">
        <v>63</v>
      </c>
      <c r="C22" s="13" t="s">
        <v>42</v>
      </c>
      <c r="D22" s="13" t="s">
        <v>47</v>
      </c>
      <c r="E22" s="13" t="s">
        <v>54</v>
      </c>
      <c r="F22" s="14" t="s">
        <v>59</v>
      </c>
      <c r="G22" s="15" t="s">
        <v>39</v>
      </c>
      <c r="H22" s="16">
        <v>630.76</v>
      </c>
      <c r="I22" s="16">
        <v>356.63</v>
      </c>
      <c r="J22" s="15" t="s">
        <v>55</v>
      </c>
      <c r="K22" s="16">
        <v>300</v>
      </c>
      <c r="L22" s="19">
        <f>16.5</f>
        <v>16.5</v>
      </c>
    </row>
    <row r="23" spans="1:12" ht="79.5" thickBot="1" x14ac:dyDescent="0.3">
      <c r="A23" s="13">
        <v>19</v>
      </c>
      <c r="B23" s="24" t="s">
        <v>64</v>
      </c>
      <c r="C23" s="13" t="s">
        <v>42</v>
      </c>
      <c r="D23" s="13" t="s">
        <v>43</v>
      </c>
      <c r="E23" s="13" t="s">
        <v>49</v>
      </c>
      <c r="F23" s="14" t="s">
        <v>14</v>
      </c>
      <c r="G23" s="15" t="s">
        <v>57</v>
      </c>
      <c r="H23" s="16">
        <v>454.18</v>
      </c>
      <c r="I23" s="16">
        <v>479.06</v>
      </c>
      <c r="J23" s="15" t="s">
        <v>55</v>
      </c>
      <c r="K23" s="16">
        <v>240</v>
      </c>
      <c r="L23" s="19">
        <f>10.7+13.2</f>
        <v>23.9</v>
      </c>
    </row>
    <row r="24" spans="1:12" ht="79.5" thickBot="1" x14ac:dyDescent="0.3">
      <c r="A24" s="13">
        <v>20</v>
      </c>
      <c r="B24" s="24" t="s">
        <v>63</v>
      </c>
      <c r="C24" s="13" t="s">
        <v>42</v>
      </c>
      <c r="D24" s="13" t="s">
        <v>47</v>
      </c>
      <c r="E24" s="13" t="s">
        <v>49</v>
      </c>
      <c r="F24" s="14" t="s">
        <v>14</v>
      </c>
      <c r="G24" s="15" t="s">
        <v>57</v>
      </c>
      <c r="H24" s="16">
        <f>457.84+152.62</f>
        <v>610.46</v>
      </c>
      <c r="I24" s="16">
        <f>339.42+339.42</f>
        <v>678.84</v>
      </c>
      <c r="J24" s="15" t="s">
        <v>55</v>
      </c>
      <c r="K24" s="16">
        <f>180+120</f>
        <v>300</v>
      </c>
      <c r="L24" s="19">
        <f>9.9+6.6</f>
        <v>16.5</v>
      </c>
    </row>
    <row r="25" spans="1:12" ht="111" thickBot="1" x14ac:dyDescent="0.3">
      <c r="A25" s="13">
        <v>21</v>
      </c>
      <c r="B25" s="24" t="s">
        <v>66</v>
      </c>
      <c r="C25" s="13" t="s">
        <v>42</v>
      </c>
      <c r="D25" s="13" t="s">
        <v>45</v>
      </c>
      <c r="E25" s="13" t="s">
        <v>50</v>
      </c>
      <c r="F25" s="14" t="s">
        <v>16</v>
      </c>
      <c r="G25" s="15" t="s">
        <v>56</v>
      </c>
      <c r="H25" s="16">
        <f>148+89.74</f>
        <v>237.74</v>
      </c>
      <c r="I25" s="16">
        <v>426.96</v>
      </c>
      <c r="J25" s="15" t="s">
        <v>55</v>
      </c>
      <c r="K25" s="16">
        <v>120</v>
      </c>
      <c r="L25" s="19">
        <f>66.94+11.2+11.2+6.6</f>
        <v>95.94</v>
      </c>
    </row>
    <row r="26" spans="1:12" ht="79.5" thickBot="1" x14ac:dyDescent="0.3">
      <c r="A26" s="13">
        <v>22</v>
      </c>
      <c r="B26" s="24" t="s">
        <v>62</v>
      </c>
      <c r="C26" s="13" t="s">
        <v>42</v>
      </c>
      <c r="D26" s="13" t="s">
        <v>44</v>
      </c>
      <c r="E26" s="13" t="s">
        <v>49</v>
      </c>
      <c r="F26" s="14" t="s">
        <v>14</v>
      </c>
      <c r="G26" s="15" t="s">
        <v>57</v>
      </c>
      <c r="H26" s="16">
        <v>390</v>
      </c>
      <c r="I26" s="16">
        <v>375.09</v>
      </c>
      <c r="J26" s="15" t="s">
        <v>55</v>
      </c>
      <c r="K26" s="16">
        <v>180</v>
      </c>
      <c r="L26" s="19">
        <f>10.1+3+1.5+9</f>
        <v>23.6</v>
      </c>
    </row>
    <row r="27" spans="1:12" ht="79.5" thickBot="1" x14ac:dyDescent="0.3">
      <c r="A27" s="13">
        <v>23</v>
      </c>
      <c r="B27" s="24" t="s">
        <v>64</v>
      </c>
      <c r="C27" s="13" t="s">
        <v>42</v>
      </c>
      <c r="D27" s="13" t="s">
        <v>44</v>
      </c>
      <c r="E27" s="13" t="s">
        <v>48</v>
      </c>
      <c r="F27" s="14" t="s">
        <v>21</v>
      </c>
      <c r="G27" s="15" t="s">
        <v>57</v>
      </c>
      <c r="H27" s="16">
        <v>350.64</v>
      </c>
      <c r="I27" s="16">
        <v>382</v>
      </c>
      <c r="J27" s="15" t="s">
        <v>55</v>
      </c>
      <c r="K27" s="16">
        <v>180</v>
      </c>
      <c r="L27" s="19">
        <f>16.6+22.4+9.9</f>
        <v>48.9</v>
      </c>
    </row>
    <row r="28" spans="1:12" ht="85.5" customHeight="1" thickBot="1" x14ac:dyDescent="0.3">
      <c r="A28" s="13">
        <v>24</v>
      </c>
      <c r="B28" s="24" t="s">
        <v>65</v>
      </c>
      <c r="C28" s="13" t="s">
        <v>42</v>
      </c>
      <c r="D28" s="13" t="s">
        <v>43</v>
      </c>
      <c r="E28" s="13" t="s">
        <v>49</v>
      </c>
      <c r="F28" s="14" t="s">
        <v>14</v>
      </c>
      <c r="G28" s="15" t="s">
        <v>57</v>
      </c>
      <c r="H28" s="16">
        <v>455</v>
      </c>
      <c r="I28" s="16">
        <v>403.09</v>
      </c>
      <c r="J28" s="15" t="s">
        <v>55</v>
      </c>
      <c r="K28" s="16">
        <v>240</v>
      </c>
      <c r="L28" s="19">
        <f>12+13.2</f>
        <v>25.2</v>
      </c>
    </row>
  </sheetData>
  <mergeCells count="1">
    <mergeCell ref="A2:L2"/>
  </mergeCells>
  <phoneticPr fontId="6" type="noConversion"/>
  <dataValidations count="2">
    <dataValidation type="list" allowBlank="1" showInputMessage="1" showErrorMessage="1" sqref="C5:C28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J5:J28" xr:uid="{7D1D798B-3DA3-4F96-9A35-8CD4953B5A32}">
      <formula1>"Biznesa,Ekonomiskā"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F5:F28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G5:G28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zoomScale="120" zoomScaleNormal="120" workbookViewId="0">
      <selection sqref="A1:A20"/>
    </sheetView>
  </sheetViews>
  <sheetFormatPr defaultRowHeight="15" x14ac:dyDescent="0.25"/>
  <cols>
    <col min="1" max="1" width="70.42578125" bestFit="1" customWidth="1"/>
  </cols>
  <sheetData>
    <row r="1" spans="1:1" x14ac:dyDescent="0.25">
      <c r="A1" s="1" t="s">
        <v>13</v>
      </c>
    </row>
    <row r="2" spans="1:1" x14ac:dyDescent="0.25">
      <c r="A2" s="1" t="s">
        <v>14</v>
      </c>
    </row>
    <row r="3" spans="1:1" x14ac:dyDescent="0.25">
      <c r="A3" s="1" t="s">
        <v>15</v>
      </c>
    </row>
    <row r="4" spans="1:1" x14ac:dyDescent="0.25">
      <c r="A4" s="1" t="s">
        <v>16</v>
      </c>
    </row>
    <row r="5" spans="1:1" x14ac:dyDescent="0.25">
      <c r="A5" s="1" t="s">
        <v>17</v>
      </c>
    </row>
    <row r="6" spans="1:1" x14ac:dyDescent="0.25">
      <c r="A6" s="1" t="s">
        <v>18</v>
      </c>
    </row>
    <row r="7" spans="1:1" x14ac:dyDescent="0.25">
      <c r="A7" s="1" t="s">
        <v>19</v>
      </c>
    </row>
    <row r="8" spans="1:1" x14ac:dyDescent="0.25">
      <c r="A8" s="1" t="s">
        <v>20</v>
      </c>
    </row>
    <row r="9" spans="1:1" x14ac:dyDescent="0.25">
      <c r="A9" s="1" t="s">
        <v>21</v>
      </c>
    </row>
    <row r="10" spans="1:1" x14ac:dyDescent="0.25">
      <c r="A10" s="1" t="s">
        <v>22</v>
      </c>
    </row>
    <row r="11" spans="1:1" x14ac:dyDescent="0.25">
      <c r="A11" s="1" t="s">
        <v>23</v>
      </c>
    </row>
    <row r="12" spans="1:1" x14ac:dyDescent="0.25">
      <c r="A12" s="1" t="s">
        <v>24</v>
      </c>
    </row>
    <row r="13" spans="1:1" x14ac:dyDescent="0.25">
      <c r="A13" s="1" t="s">
        <v>25</v>
      </c>
    </row>
    <row r="14" spans="1:1" x14ac:dyDescent="0.25">
      <c r="A14" s="1" t="s">
        <v>26</v>
      </c>
    </row>
    <row r="15" spans="1:1" x14ac:dyDescent="0.25">
      <c r="A15" s="1" t="s">
        <v>27</v>
      </c>
    </row>
    <row r="16" spans="1:1" x14ac:dyDescent="0.25">
      <c r="A16" s="1" t="s">
        <v>28</v>
      </c>
    </row>
    <row r="17" spans="1:1" x14ac:dyDescent="0.25">
      <c r="A17" s="1" t="s">
        <v>29</v>
      </c>
    </row>
    <row r="18" spans="1:1" x14ac:dyDescent="0.25">
      <c r="A18" s="1" t="s">
        <v>30</v>
      </c>
    </row>
    <row r="19" spans="1:1" ht="15.75" thickBot="1" x14ac:dyDescent="0.3">
      <c r="A19" s="1" t="s">
        <v>31</v>
      </c>
    </row>
    <row r="20" spans="1:1" ht="16.5" thickBot="1" x14ac:dyDescent="0.3">
      <c r="A20" s="3" t="s">
        <v>58</v>
      </c>
    </row>
    <row r="30" spans="1:1" x14ac:dyDescent="0.25">
      <c r="A30" s="2" t="s">
        <v>32</v>
      </c>
    </row>
    <row r="31" spans="1:1" x14ac:dyDescent="0.25">
      <c r="A31" s="2" t="s">
        <v>33</v>
      </c>
    </row>
    <row r="32" spans="1:1" x14ac:dyDescent="0.25">
      <c r="A32" s="2" t="s">
        <v>34</v>
      </c>
    </row>
    <row r="33" spans="1:1" x14ac:dyDescent="0.25">
      <c r="A33" s="2" t="s">
        <v>35</v>
      </c>
    </row>
    <row r="34" spans="1:1" x14ac:dyDescent="0.25">
      <c r="A34" s="2" t="s">
        <v>36</v>
      </c>
    </row>
    <row r="35" spans="1:1" x14ac:dyDescent="0.25">
      <c r="A35" s="2" t="s">
        <v>37</v>
      </c>
    </row>
    <row r="36" spans="1:1" x14ac:dyDescent="0.25">
      <c r="A36" s="2" t="s">
        <v>38</v>
      </c>
    </row>
    <row r="37" spans="1:1" x14ac:dyDescent="0.25">
      <c r="A37" s="2" t="s">
        <v>39</v>
      </c>
    </row>
  </sheetData>
  <sortState xmlns:xlrd2="http://schemas.microsoft.com/office/spreadsheetml/2017/richdata2" ref="A30:A37">
    <sortCondition ref="A30:A37"/>
  </sortState>
  <dataValidations count="1">
    <dataValidation type="list" allowBlank="1" showInputMessage="1" sqref="A20" xr:uid="{F12A14F7-B260-444E-A91E-6B03F1C15A22}">
      <formula1>$A$1:$A$19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b29a3c-6656-49ab-8ae3-cae19fda92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CE3066616A28641A34EF908D789A083" ma:contentTypeVersion="13" ma:contentTypeDescription="Izveidot jaunu dokumentu." ma:contentTypeScope="" ma:versionID="c4fcf84e6278ede6abfe2f253632124c">
  <xsd:schema xmlns:xsd="http://www.w3.org/2001/XMLSchema" xmlns:xs="http://www.w3.org/2001/XMLSchema" xmlns:p="http://schemas.microsoft.com/office/2006/metadata/properties" xmlns:ns3="feb29a3c-6656-49ab-8ae3-cae19fda929b" xmlns:ns4="51d09a9e-f8a8-4666-9e24-5219cac8742e" targetNamespace="http://schemas.microsoft.com/office/2006/metadata/properties" ma:root="true" ma:fieldsID="fe871bf041af6d88229c8f8948d52539" ns3:_="" ns4:_="">
    <xsd:import namespace="feb29a3c-6656-49ab-8ae3-cae19fda929b"/>
    <xsd:import namespace="51d09a9e-f8a8-4666-9e24-5219cac874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29a3c-6656-49ab-8ae3-cae19fda9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09a9e-f8a8-4666-9e24-5219cac87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51d09a9e-f8a8-4666-9e24-5219cac8742e"/>
    <ds:schemaRef ds:uri="feb29a3c-6656-49ab-8ae3-cae19fda929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1CBAE9-FAC1-4608-8B44-08F16762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29a3c-6656-49ab-8ae3-cae19fda929b"/>
    <ds:schemaRef ds:uri="51d09a9e-f8a8-4666-9e24-5219cac87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Ieva Zemeskalna</cp:lastModifiedBy>
  <cp:revision/>
  <dcterms:created xsi:type="dcterms:W3CDTF">2025-02-24T14:21:48Z</dcterms:created>
  <dcterms:modified xsi:type="dcterms:W3CDTF">2025-04-14T05:53:13Z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0x010100DCE3066616A28641A34EF908D789A083</vt:lpwstr>
  </property>
</Properties>
</file>